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8315" windowHeight="9630"/>
  </bookViews>
  <sheets>
    <sheet name="工作表1" sheetId="1" r:id="rId1"/>
    <sheet name="工作表2" sheetId="2" r:id="rId2"/>
    <sheet name="工作表3" sheetId="3" r:id="rId3"/>
  </sheets>
  <calcPr calcId="144525"/>
</workbook>
</file>

<file path=xl/calcChain.xml><?xml version="1.0" encoding="utf-8"?>
<calcChain xmlns="http://schemas.openxmlformats.org/spreadsheetml/2006/main">
  <c r="V26" i="1" l="1"/>
  <c r="V27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O6" i="1"/>
  <c r="P6" i="1"/>
  <c r="Q6" i="1"/>
  <c r="R6" i="1"/>
  <c r="S6" i="1"/>
  <c r="T6" i="1"/>
  <c r="U6" i="1"/>
  <c r="O7" i="1"/>
  <c r="P7" i="1"/>
  <c r="Q7" i="1"/>
  <c r="R7" i="1"/>
  <c r="S7" i="1"/>
  <c r="T7" i="1"/>
  <c r="U7" i="1"/>
  <c r="O8" i="1"/>
  <c r="P8" i="1"/>
  <c r="Q8" i="1"/>
  <c r="R8" i="1"/>
  <c r="S8" i="1"/>
  <c r="T8" i="1"/>
  <c r="U8" i="1"/>
  <c r="O9" i="1"/>
  <c r="P9" i="1"/>
  <c r="Q9" i="1"/>
  <c r="R9" i="1"/>
  <c r="S9" i="1"/>
  <c r="T9" i="1"/>
  <c r="U9" i="1"/>
  <c r="O10" i="1"/>
  <c r="P10" i="1"/>
  <c r="Q10" i="1"/>
  <c r="R10" i="1"/>
  <c r="S10" i="1"/>
  <c r="T10" i="1"/>
  <c r="U10" i="1"/>
  <c r="O11" i="1"/>
  <c r="P11" i="1"/>
  <c r="Q11" i="1"/>
  <c r="R11" i="1"/>
  <c r="S11" i="1"/>
  <c r="T11" i="1"/>
  <c r="U11" i="1"/>
  <c r="O12" i="1"/>
  <c r="P12" i="1"/>
  <c r="Q12" i="1"/>
  <c r="R12" i="1"/>
  <c r="S12" i="1"/>
  <c r="T12" i="1"/>
  <c r="U12" i="1"/>
  <c r="O13" i="1"/>
  <c r="P13" i="1"/>
  <c r="Q13" i="1"/>
  <c r="R13" i="1"/>
  <c r="S13" i="1"/>
  <c r="T13" i="1"/>
  <c r="U13" i="1"/>
  <c r="O14" i="1"/>
  <c r="P14" i="1"/>
  <c r="Q14" i="1"/>
  <c r="R14" i="1"/>
  <c r="S14" i="1"/>
  <c r="T14" i="1"/>
  <c r="U14" i="1"/>
  <c r="O15" i="1"/>
  <c r="P15" i="1"/>
  <c r="Q15" i="1"/>
  <c r="R15" i="1"/>
  <c r="S15" i="1"/>
  <c r="T15" i="1"/>
  <c r="U15" i="1"/>
  <c r="O16" i="1"/>
  <c r="P16" i="1"/>
  <c r="Q16" i="1"/>
  <c r="R16" i="1"/>
  <c r="S16" i="1"/>
  <c r="T16" i="1"/>
  <c r="U16" i="1"/>
  <c r="O17" i="1"/>
  <c r="P17" i="1"/>
  <c r="Q17" i="1"/>
  <c r="R17" i="1"/>
  <c r="S17" i="1"/>
  <c r="T17" i="1"/>
  <c r="U17" i="1"/>
  <c r="O18" i="1"/>
  <c r="P18" i="1"/>
  <c r="Q18" i="1"/>
  <c r="R18" i="1"/>
  <c r="S18" i="1"/>
  <c r="T18" i="1"/>
  <c r="U18" i="1"/>
  <c r="O19" i="1"/>
  <c r="P19" i="1"/>
  <c r="Q19" i="1"/>
  <c r="R19" i="1"/>
  <c r="S19" i="1"/>
  <c r="T19" i="1"/>
  <c r="U19" i="1"/>
  <c r="O20" i="1"/>
  <c r="P20" i="1"/>
  <c r="Q20" i="1"/>
  <c r="R20" i="1"/>
  <c r="S20" i="1"/>
  <c r="T20" i="1"/>
  <c r="U20" i="1"/>
  <c r="O21" i="1"/>
  <c r="P21" i="1"/>
  <c r="Q21" i="1"/>
  <c r="R21" i="1"/>
  <c r="S21" i="1"/>
  <c r="T21" i="1"/>
  <c r="U21" i="1"/>
  <c r="O22" i="1"/>
  <c r="P22" i="1"/>
  <c r="Q22" i="1"/>
  <c r="R22" i="1"/>
  <c r="S22" i="1"/>
  <c r="T22" i="1"/>
  <c r="U22" i="1"/>
  <c r="O23" i="1"/>
  <c r="P23" i="1"/>
  <c r="Q23" i="1"/>
  <c r="R23" i="1"/>
  <c r="S23" i="1"/>
  <c r="T23" i="1"/>
  <c r="U23" i="1"/>
  <c r="O24" i="1"/>
  <c r="P24" i="1"/>
  <c r="Q24" i="1"/>
  <c r="R24" i="1"/>
  <c r="S24" i="1"/>
  <c r="T24" i="1"/>
  <c r="U24" i="1"/>
  <c r="O25" i="1"/>
  <c r="P25" i="1"/>
  <c r="Q25" i="1"/>
  <c r="R25" i="1"/>
  <c r="S25" i="1"/>
  <c r="T25" i="1"/>
  <c r="U25" i="1"/>
  <c r="O26" i="1"/>
  <c r="P26" i="1"/>
  <c r="Q26" i="1"/>
  <c r="R26" i="1"/>
  <c r="S26" i="1"/>
  <c r="T26" i="1"/>
  <c r="U26" i="1"/>
  <c r="F6" i="1"/>
  <c r="G6" i="1"/>
  <c r="H6" i="1"/>
  <c r="I6" i="1"/>
  <c r="J6" i="1"/>
  <c r="K6" i="1"/>
  <c r="L6" i="1"/>
  <c r="M6" i="1"/>
  <c r="N6" i="1"/>
  <c r="F7" i="1"/>
  <c r="G7" i="1"/>
  <c r="H7" i="1"/>
  <c r="I7" i="1"/>
  <c r="J7" i="1"/>
  <c r="K7" i="1"/>
  <c r="L7" i="1"/>
  <c r="M7" i="1"/>
  <c r="N7" i="1"/>
  <c r="F8" i="1"/>
  <c r="G8" i="1"/>
  <c r="H8" i="1"/>
  <c r="I8" i="1"/>
  <c r="J8" i="1"/>
  <c r="K8" i="1"/>
  <c r="L8" i="1"/>
  <c r="M8" i="1"/>
  <c r="N8" i="1"/>
  <c r="F9" i="1"/>
  <c r="G9" i="1"/>
  <c r="H9" i="1"/>
  <c r="I9" i="1"/>
  <c r="J9" i="1"/>
  <c r="K9" i="1"/>
  <c r="L9" i="1"/>
  <c r="M9" i="1"/>
  <c r="N9" i="1"/>
  <c r="F10" i="1"/>
  <c r="G10" i="1"/>
  <c r="H10" i="1"/>
  <c r="I10" i="1"/>
  <c r="J10" i="1"/>
  <c r="K10" i="1"/>
  <c r="L10" i="1"/>
  <c r="M10" i="1"/>
  <c r="N10" i="1"/>
  <c r="F11" i="1"/>
  <c r="G11" i="1"/>
  <c r="H11" i="1"/>
  <c r="I11" i="1"/>
  <c r="J11" i="1"/>
  <c r="K11" i="1"/>
  <c r="L11" i="1"/>
  <c r="M11" i="1"/>
  <c r="N11" i="1"/>
  <c r="F12" i="1"/>
  <c r="G12" i="1"/>
  <c r="H12" i="1"/>
  <c r="I12" i="1"/>
  <c r="J12" i="1"/>
  <c r="K12" i="1"/>
  <c r="L12" i="1"/>
  <c r="M12" i="1"/>
  <c r="N12" i="1"/>
  <c r="F13" i="1"/>
  <c r="G13" i="1"/>
  <c r="H13" i="1"/>
  <c r="I13" i="1"/>
  <c r="J13" i="1"/>
  <c r="K13" i="1"/>
  <c r="L13" i="1"/>
  <c r="M13" i="1"/>
  <c r="N13" i="1"/>
  <c r="F14" i="1"/>
  <c r="G14" i="1"/>
  <c r="H14" i="1"/>
  <c r="I14" i="1"/>
  <c r="J14" i="1"/>
  <c r="K14" i="1"/>
  <c r="L14" i="1"/>
  <c r="M14" i="1"/>
  <c r="N14" i="1"/>
  <c r="F15" i="1"/>
  <c r="G15" i="1"/>
  <c r="H15" i="1"/>
  <c r="I15" i="1"/>
  <c r="J15" i="1"/>
  <c r="K15" i="1"/>
  <c r="L15" i="1"/>
  <c r="M15" i="1"/>
  <c r="N15" i="1"/>
  <c r="F16" i="1"/>
  <c r="G16" i="1"/>
  <c r="H16" i="1"/>
  <c r="I16" i="1"/>
  <c r="J16" i="1"/>
  <c r="K16" i="1"/>
  <c r="L16" i="1"/>
  <c r="M16" i="1"/>
  <c r="N16" i="1"/>
  <c r="F17" i="1"/>
  <c r="G17" i="1"/>
  <c r="H17" i="1"/>
  <c r="I17" i="1"/>
  <c r="J17" i="1"/>
  <c r="K17" i="1"/>
  <c r="L17" i="1"/>
  <c r="M17" i="1"/>
  <c r="N17" i="1"/>
  <c r="F18" i="1"/>
  <c r="G18" i="1"/>
  <c r="H18" i="1"/>
  <c r="I18" i="1"/>
  <c r="J18" i="1"/>
  <c r="K18" i="1"/>
  <c r="L18" i="1"/>
  <c r="M18" i="1"/>
  <c r="N18" i="1"/>
  <c r="F19" i="1"/>
  <c r="G19" i="1"/>
  <c r="H19" i="1"/>
  <c r="I19" i="1"/>
  <c r="J19" i="1"/>
  <c r="K19" i="1"/>
  <c r="L19" i="1"/>
  <c r="M19" i="1"/>
  <c r="N19" i="1"/>
  <c r="F20" i="1"/>
  <c r="G20" i="1"/>
  <c r="H20" i="1"/>
  <c r="I20" i="1"/>
  <c r="J20" i="1"/>
  <c r="K20" i="1"/>
  <c r="L20" i="1"/>
  <c r="M20" i="1"/>
  <c r="N20" i="1"/>
  <c r="F21" i="1"/>
  <c r="G21" i="1"/>
  <c r="H21" i="1"/>
  <c r="I21" i="1"/>
  <c r="J21" i="1"/>
  <c r="K21" i="1"/>
  <c r="L21" i="1"/>
  <c r="M21" i="1"/>
  <c r="N21" i="1"/>
  <c r="F22" i="1"/>
  <c r="G22" i="1"/>
  <c r="H22" i="1"/>
  <c r="I22" i="1"/>
  <c r="J22" i="1"/>
  <c r="K22" i="1"/>
  <c r="L22" i="1"/>
  <c r="M22" i="1"/>
  <c r="N22" i="1"/>
  <c r="F23" i="1"/>
  <c r="G23" i="1"/>
  <c r="H23" i="1"/>
  <c r="I23" i="1"/>
  <c r="J23" i="1"/>
  <c r="K23" i="1"/>
  <c r="L23" i="1"/>
  <c r="M23" i="1"/>
  <c r="N23" i="1"/>
  <c r="F24" i="1"/>
  <c r="G24" i="1"/>
  <c r="H24" i="1"/>
  <c r="I24" i="1"/>
  <c r="J24" i="1"/>
  <c r="K24" i="1"/>
  <c r="L24" i="1"/>
  <c r="M24" i="1"/>
  <c r="N24" i="1"/>
  <c r="F25" i="1"/>
  <c r="G25" i="1"/>
  <c r="H25" i="1"/>
  <c r="I25" i="1"/>
  <c r="J25" i="1"/>
  <c r="K25" i="1"/>
  <c r="L25" i="1"/>
  <c r="M25" i="1"/>
  <c r="N25" i="1"/>
  <c r="F26" i="1"/>
  <c r="G26" i="1"/>
  <c r="H26" i="1"/>
  <c r="I26" i="1"/>
  <c r="J26" i="1"/>
  <c r="K26" i="1"/>
  <c r="L26" i="1"/>
  <c r="M26" i="1"/>
  <c r="N26" i="1"/>
  <c r="C6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8" i="1"/>
  <c r="B7" i="1"/>
  <c r="B6" i="1"/>
  <c r="D27" i="1" l="1"/>
  <c r="B27" i="1"/>
  <c r="B10" i="1"/>
  <c r="B9" i="1"/>
  <c r="S27" i="1"/>
  <c r="H27" i="1"/>
  <c r="I27" i="1"/>
  <c r="J27" i="1"/>
  <c r="K27" i="1"/>
  <c r="L27" i="1"/>
  <c r="M27" i="1"/>
  <c r="N27" i="1"/>
  <c r="O27" i="1"/>
  <c r="P27" i="1"/>
  <c r="Q27" i="1"/>
  <c r="R27" i="1"/>
  <c r="T27" i="1"/>
  <c r="U27" i="1"/>
  <c r="F27" i="1"/>
  <c r="E27" i="1"/>
  <c r="G27" i="1"/>
  <c r="C27" i="1"/>
  <c r="V2" i="1"/>
</calcChain>
</file>

<file path=xl/sharedStrings.xml><?xml version="1.0" encoding="utf-8"?>
<sst xmlns="http://schemas.openxmlformats.org/spreadsheetml/2006/main" count="49" uniqueCount="48">
  <si>
    <t>第一個月</t>
    <phoneticPr fontId="2" type="noConversion"/>
  </si>
  <si>
    <t>第二個月</t>
    <phoneticPr fontId="2" type="noConversion"/>
  </si>
  <si>
    <t>第三個月</t>
    <phoneticPr fontId="2" type="noConversion"/>
  </si>
  <si>
    <t>第四個月</t>
    <phoneticPr fontId="2" type="noConversion"/>
  </si>
  <si>
    <t>第六個月</t>
    <phoneticPr fontId="2" type="noConversion"/>
  </si>
  <si>
    <t>第五個月</t>
    <phoneticPr fontId="2" type="noConversion"/>
  </si>
  <si>
    <t>第七個月</t>
    <phoneticPr fontId="2" type="noConversion"/>
  </si>
  <si>
    <t>第八個月</t>
    <phoneticPr fontId="2" type="noConversion"/>
  </si>
  <si>
    <t>第九個月</t>
    <phoneticPr fontId="2" type="noConversion"/>
  </si>
  <si>
    <t>第十個月</t>
    <phoneticPr fontId="2" type="noConversion"/>
  </si>
  <si>
    <t>第十一個月</t>
    <phoneticPr fontId="2" type="noConversion"/>
  </si>
  <si>
    <t>第十二個月</t>
    <phoneticPr fontId="2" type="noConversion"/>
  </si>
  <si>
    <t>第十三個月</t>
    <phoneticPr fontId="2" type="noConversion"/>
  </si>
  <si>
    <t>第十四個月</t>
    <phoneticPr fontId="2" type="noConversion"/>
  </si>
  <si>
    <t>第十五個月</t>
    <phoneticPr fontId="2" type="noConversion"/>
  </si>
  <si>
    <t>第十六個月</t>
    <phoneticPr fontId="2" type="noConversion"/>
  </si>
  <si>
    <t>第十七個月</t>
    <phoneticPr fontId="2" type="noConversion"/>
  </si>
  <si>
    <t>第十八個月</t>
    <phoneticPr fontId="2" type="noConversion"/>
  </si>
  <si>
    <t>第十九個月</t>
    <phoneticPr fontId="2" type="noConversion"/>
  </si>
  <si>
    <t>第二十個月</t>
    <phoneticPr fontId="2" type="noConversion"/>
  </si>
  <si>
    <t>第二十一個月</t>
    <phoneticPr fontId="2" type="noConversion"/>
  </si>
  <si>
    <t>第二十二個月</t>
    <phoneticPr fontId="2" type="noConversion"/>
  </si>
  <si>
    <t>第二十三個月</t>
    <phoneticPr fontId="2" type="noConversion"/>
  </si>
  <si>
    <t>第二十四個月</t>
    <phoneticPr fontId="2" type="noConversion"/>
  </si>
  <si>
    <t>客戶資料蒐集</t>
    <phoneticPr fontId="2" type="noConversion"/>
  </si>
  <si>
    <t>EMAIL蒐集</t>
    <phoneticPr fontId="2" type="noConversion"/>
  </si>
  <si>
    <t>發送EDM至其他網站會員</t>
    <phoneticPr fontId="2" type="noConversion"/>
  </si>
  <si>
    <t>SEO關鍵字優化</t>
    <phoneticPr fontId="2" type="noConversion"/>
  </si>
  <si>
    <t>廣義型關鍵字</t>
    <phoneticPr fontId="2" type="noConversion"/>
  </si>
  <si>
    <t>精準型關鍵字</t>
    <phoneticPr fontId="2" type="noConversion"/>
  </si>
  <si>
    <t>策略型關鍵字</t>
    <phoneticPr fontId="2" type="noConversion"/>
  </si>
  <si>
    <t>其他B2B討論區</t>
    <phoneticPr fontId="2" type="noConversion"/>
  </si>
  <si>
    <t>專業論壇討論區</t>
    <phoneticPr fontId="2" type="noConversion"/>
  </si>
  <si>
    <t>大型平台討論區</t>
    <phoneticPr fontId="2" type="noConversion"/>
  </si>
  <si>
    <t>促銷活動設計</t>
    <phoneticPr fontId="2" type="noConversion"/>
  </si>
  <si>
    <t>YAHOO關鍵字</t>
    <phoneticPr fontId="2" type="noConversion"/>
  </si>
  <si>
    <t>GOOGLE關鍵字</t>
    <phoneticPr fontId="2" type="noConversion"/>
  </si>
  <si>
    <t>百度關鍵字</t>
    <phoneticPr fontId="2" type="noConversion"/>
  </si>
  <si>
    <t>TWITTER經營</t>
    <phoneticPr fontId="2" type="noConversion"/>
  </si>
  <si>
    <t>FB經營</t>
    <phoneticPr fontId="2" type="noConversion"/>
  </si>
  <si>
    <t>人人網經營</t>
    <phoneticPr fontId="2" type="noConversion"/>
  </si>
  <si>
    <t>廣告交換</t>
    <phoneticPr fontId="2" type="noConversion"/>
  </si>
  <si>
    <t>YUTUBE</t>
    <phoneticPr fontId="2" type="noConversion"/>
  </si>
  <si>
    <t>CM</t>
    <phoneticPr fontId="2" type="noConversion"/>
  </si>
  <si>
    <t>行銷方式</t>
    <phoneticPr fontId="2" type="noConversion"/>
  </si>
  <si>
    <t>估計兩年人數</t>
    <phoneticPr fontId="2" type="noConversion"/>
  </si>
  <si>
    <t>合計人數</t>
    <phoneticPr fontId="2" type="noConversion"/>
  </si>
  <si>
    <t>網站改版前置作業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</si>
</sst>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0\ &quot;人&quot;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24"/>
      <color rgb="FF0061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3" borderId="1" xfId="2" applyBorder="1">
      <alignment vertical="center"/>
    </xf>
    <xf numFmtId="180" fontId="3" fillId="3" borderId="1" xfId="2" applyNumberFormat="1" applyBorder="1">
      <alignment vertical="center"/>
    </xf>
    <xf numFmtId="0" fontId="1" fillId="2" borderId="1" xfId="1" applyBorder="1">
      <alignment vertical="center"/>
    </xf>
    <xf numFmtId="0" fontId="1" fillId="2" borderId="1" xfId="1" applyBorder="1" applyAlignment="1">
      <alignment horizontal="center"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0" fontId="4" fillId="2" borderId="1" xfId="1" applyFont="1" applyBorder="1" applyAlignment="1">
      <alignment horizontal="center" vertical="center"/>
    </xf>
  </cellXfs>
  <cellStyles count="3">
    <cellStyle name="一般" xfId="0" builtinId="0"/>
    <cellStyle name="好" xfId="1" builtinId="26"/>
    <cellStyle name="壞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zoomScale="78" zoomScaleNormal="78" workbookViewId="0">
      <selection activeCell="D15" sqref="D15"/>
    </sheetView>
  </sheetViews>
  <sheetFormatPr defaultRowHeight="16.5" x14ac:dyDescent="0.25"/>
  <cols>
    <col min="1" max="1" width="16.25" customWidth="1"/>
    <col min="2" max="2" width="16.625" customWidth="1"/>
    <col min="3" max="3" width="13.75" customWidth="1"/>
    <col min="4" max="4" width="25.5" customWidth="1"/>
    <col min="5" max="5" width="16" customWidth="1"/>
    <col min="6" max="6" width="16.375" customWidth="1"/>
    <col min="7" max="8" width="13.875" bestFit="1" customWidth="1"/>
    <col min="9" max="9" width="16.5" customWidth="1"/>
    <col min="10" max="10" width="15.625" customWidth="1"/>
    <col min="11" max="11" width="16.125" bestFit="1" customWidth="1"/>
    <col min="12" max="12" width="13" customWidth="1"/>
    <col min="13" max="13" width="13.5" customWidth="1"/>
    <col min="14" max="14" width="16" customWidth="1"/>
    <col min="15" max="15" width="11.625" customWidth="1"/>
    <col min="16" max="16" width="14.125" customWidth="1"/>
    <col min="18" max="18" width="11.75" customWidth="1"/>
    <col min="22" max="22" width="21.125" customWidth="1"/>
  </cols>
  <sheetData>
    <row r="1" spans="1:22" ht="21.95" customHeight="1" x14ac:dyDescent="0.25">
      <c r="A1" s="1" t="s">
        <v>44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46</v>
      </c>
    </row>
    <row r="2" spans="1:22" ht="21.95" customHeight="1" x14ac:dyDescent="0.25">
      <c r="A2" s="1" t="s">
        <v>45</v>
      </c>
      <c r="B2" s="2">
        <v>8400</v>
      </c>
      <c r="C2" s="2">
        <v>8400</v>
      </c>
      <c r="D2" s="2">
        <v>12600</v>
      </c>
      <c r="E2" s="2">
        <v>21000</v>
      </c>
      <c r="F2" s="2">
        <v>8400</v>
      </c>
      <c r="G2" s="2">
        <v>16800</v>
      </c>
      <c r="H2" s="2">
        <v>14700</v>
      </c>
      <c r="I2" s="2">
        <v>7560</v>
      </c>
      <c r="J2" s="2">
        <v>4200</v>
      </c>
      <c r="K2" s="2">
        <v>50400</v>
      </c>
      <c r="L2" s="2">
        <v>8400</v>
      </c>
      <c r="M2" s="2">
        <v>15360</v>
      </c>
      <c r="N2" s="2">
        <v>15360</v>
      </c>
      <c r="O2" s="2">
        <v>15360</v>
      </c>
      <c r="P2" s="2">
        <v>1920</v>
      </c>
      <c r="Q2" s="2">
        <v>1920</v>
      </c>
      <c r="R2" s="2">
        <v>1920</v>
      </c>
      <c r="S2" s="2">
        <v>2520</v>
      </c>
      <c r="T2" s="2">
        <v>1890</v>
      </c>
      <c r="U2" s="2">
        <v>1890</v>
      </c>
      <c r="V2" s="2">
        <f>SUM(B2:U2)</f>
        <v>219000</v>
      </c>
    </row>
    <row r="3" spans="1:22" ht="21.95" customHeight="1" x14ac:dyDescent="0.25">
      <c r="A3" s="3" t="s">
        <v>0</v>
      </c>
      <c r="B3" s="7" t="s">
        <v>47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1.95" customHeight="1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1.95" customHeight="1" x14ac:dyDescent="0.25">
      <c r="A5" s="3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21.95" customHeight="1" x14ac:dyDescent="0.25">
      <c r="A6" s="5" t="s">
        <v>3</v>
      </c>
      <c r="B6" s="6">
        <f>B2*0.005</f>
        <v>42</v>
      </c>
      <c r="C6" s="6">
        <f t="shared" ref="C6:F6" si="0">C2*0.005</f>
        <v>42</v>
      </c>
      <c r="D6" s="6">
        <f t="shared" si="0"/>
        <v>63</v>
      </c>
      <c r="E6" s="6">
        <f t="shared" si="0"/>
        <v>105</v>
      </c>
      <c r="F6" s="6">
        <f t="shared" si="0"/>
        <v>42</v>
      </c>
      <c r="G6" s="6">
        <f t="shared" ref="G6:N6" si="1">G2*0.005</f>
        <v>84</v>
      </c>
      <c r="H6" s="6">
        <f t="shared" si="1"/>
        <v>73.5</v>
      </c>
      <c r="I6" s="6">
        <f t="shared" si="1"/>
        <v>37.800000000000004</v>
      </c>
      <c r="J6" s="6">
        <f t="shared" si="1"/>
        <v>21</v>
      </c>
      <c r="K6" s="6">
        <f t="shared" si="1"/>
        <v>252</v>
      </c>
      <c r="L6" s="6">
        <f t="shared" si="1"/>
        <v>42</v>
      </c>
      <c r="M6" s="6">
        <f t="shared" si="1"/>
        <v>76.8</v>
      </c>
      <c r="N6" s="6">
        <f t="shared" si="1"/>
        <v>76.8</v>
      </c>
      <c r="O6" s="6">
        <f>O2*0.005</f>
        <v>76.8</v>
      </c>
      <c r="P6" s="6">
        <f t="shared" ref="P6:U6" si="2">P2*0.005</f>
        <v>9.6</v>
      </c>
      <c r="Q6" s="6">
        <f t="shared" si="2"/>
        <v>9.6</v>
      </c>
      <c r="R6" s="6">
        <f t="shared" si="2"/>
        <v>9.6</v>
      </c>
      <c r="S6" s="6">
        <f t="shared" si="2"/>
        <v>12.6</v>
      </c>
      <c r="T6" s="6">
        <f t="shared" si="2"/>
        <v>9.4500000000000011</v>
      </c>
      <c r="U6" s="6">
        <f t="shared" si="2"/>
        <v>9.4500000000000011</v>
      </c>
      <c r="V6" s="2">
        <f>V2*0.005</f>
        <v>1095</v>
      </c>
    </row>
    <row r="7" spans="1:22" ht="21.95" customHeight="1" x14ac:dyDescent="0.25">
      <c r="A7" s="5" t="s">
        <v>5</v>
      </c>
      <c r="B7" s="6">
        <f>B2*0.005</f>
        <v>42</v>
      </c>
      <c r="C7" s="6">
        <f t="shared" ref="C7:F7" si="3">C2*0.005</f>
        <v>42</v>
      </c>
      <c r="D7" s="6">
        <f t="shared" si="3"/>
        <v>63</v>
      </c>
      <c r="E7" s="6">
        <f t="shared" si="3"/>
        <v>105</v>
      </c>
      <c r="F7" s="6">
        <f t="shared" si="3"/>
        <v>42</v>
      </c>
      <c r="G7" s="6">
        <f t="shared" ref="G7:N7" si="4">G2*0.005</f>
        <v>84</v>
      </c>
      <c r="H7" s="6">
        <f t="shared" si="4"/>
        <v>73.5</v>
      </c>
      <c r="I7" s="6">
        <f t="shared" si="4"/>
        <v>37.800000000000004</v>
      </c>
      <c r="J7" s="6">
        <f t="shared" si="4"/>
        <v>21</v>
      </c>
      <c r="K7" s="6">
        <f t="shared" si="4"/>
        <v>252</v>
      </c>
      <c r="L7" s="6">
        <f t="shared" si="4"/>
        <v>42</v>
      </c>
      <c r="M7" s="6">
        <f t="shared" si="4"/>
        <v>76.8</v>
      </c>
      <c r="N7" s="6">
        <f t="shared" si="4"/>
        <v>76.8</v>
      </c>
      <c r="O7" s="6">
        <f>O2*0.005</f>
        <v>76.8</v>
      </c>
      <c r="P7" s="6">
        <f t="shared" ref="P7:U7" si="5">P2*0.005</f>
        <v>9.6</v>
      </c>
      <c r="Q7" s="6">
        <f t="shared" si="5"/>
        <v>9.6</v>
      </c>
      <c r="R7" s="6">
        <f t="shared" si="5"/>
        <v>9.6</v>
      </c>
      <c r="S7" s="6">
        <f t="shared" si="5"/>
        <v>12.6</v>
      </c>
      <c r="T7" s="6">
        <f t="shared" si="5"/>
        <v>9.4500000000000011</v>
      </c>
      <c r="U7" s="6">
        <f t="shared" si="5"/>
        <v>9.4500000000000011</v>
      </c>
      <c r="V7" s="2">
        <f>V2*0.005</f>
        <v>1095</v>
      </c>
    </row>
    <row r="8" spans="1:22" ht="21.95" customHeight="1" x14ac:dyDescent="0.25">
      <c r="A8" s="5" t="s">
        <v>4</v>
      </c>
      <c r="B8" s="6">
        <f>B2*0.005</f>
        <v>42</v>
      </c>
      <c r="C8" s="6">
        <f t="shared" ref="C8:F8" si="6">C2*0.005</f>
        <v>42</v>
      </c>
      <c r="D8" s="6">
        <f t="shared" si="6"/>
        <v>63</v>
      </c>
      <c r="E8" s="6">
        <f t="shared" si="6"/>
        <v>105</v>
      </c>
      <c r="F8" s="6">
        <f t="shared" si="6"/>
        <v>42</v>
      </c>
      <c r="G8" s="6">
        <f t="shared" ref="G8:N8" si="7">G2*0.005</f>
        <v>84</v>
      </c>
      <c r="H8" s="6">
        <f t="shared" si="7"/>
        <v>73.5</v>
      </c>
      <c r="I8" s="6">
        <f t="shared" si="7"/>
        <v>37.800000000000004</v>
      </c>
      <c r="J8" s="6">
        <f t="shared" si="7"/>
        <v>21</v>
      </c>
      <c r="K8" s="6">
        <f t="shared" si="7"/>
        <v>252</v>
      </c>
      <c r="L8" s="6">
        <f t="shared" si="7"/>
        <v>42</v>
      </c>
      <c r="M8" s="6">
        <f t="shared" si="7"/>
        <v>76.8</v>
      </c>
      <c r="N8" s="6">
        <f t="shared" si="7"/>
        <v>76.8</v>
      </c>
      <c r="O8" s="6">
        <f>O2*0.005</f>
        <v>76.8</v>
      </c>
      <c r="P8" s="6">
        <f t="shared" ref="P8:U8" si="8">P2*0.005</f>
        <v>9.6</v>
      </c>
      <c r="Q8" s="6">
        <f t="shared" si="8"/>
        <v>9.6</v>
      </c>
      <c r="R8" s="6">
        <f t="shared" si="8"/>
        <v>9.6</v>
      </c>
      <c r="S8" s="6">
        <f t="shared" si="8"/>
        <v>12.6</v>
      </c>
      <c r="T8" s="6">
        <f t="shared" si="8"/>
        <v>9.4500000000000011</v>
      </c>
      <c r="U8" s="6">
        <f t="shared" si="8"/>
        <v>9.4500000000000011</v>
      </c>
      <c r="V8" s="2">
        <f>V2*0.005</f>
        <v>1095</v>
      </c>
    </row>
    <row r="9" spans="1:22" ht="21.95" customHeight="1" x14ac:dyDescent="0.25">
      <c r="A9" s="5" t="s">
        <v>6</v>
      </c>
      <c r="B9" s="6">
        <f>B2*0.01</f>
        <v>84</v>
      </c>
      <c r="C9" s="6">
        <f t="shared" ref="C9:F9" si="9">C2*0.01</f>
        <v>84</v>
      </c>
      <c r="D9" s="6">
        <f t="shared" si="9"/>
        <v>126</v>
      </c>
      <c r="E9" s="6">
        <f t="shared" si="9"/>
        <v>210</v>
      </c>
      <c r="F9" s="6">
        <f t="shared" si="9"/>
        <v>84</v>
      </c>
      <c r="G9" s="6">
        <f t="shared" ref="G9:N9" si="10">G2*0.01</f>
        <v>168</v>
      </c>
      <c r="H9" s="6">
        <f t="shared" si="10"/>
        <v>147</v>
      </c>
      <c r="I9" s="6">
        <f t="shared" si="10"/>
        <v>75.600000000000009</v>
      </c>
      <c r="J9" s="6">
        <f t="shared" si="10"/>
        <v>42</v>
      </c>
      <c r="K9" s="6">
        <f t="shared" si="10"/>
        <v>504</v>
      </c>
      <c r="L9" s="6">
        <f t="shared" si="10"/>
        <v>84</v>
      </c>
      <c r="M9" s="6">
        <f t="shared" si="10"/>
        <v>153.6</v>
      </c>
      <c r="N9" s="6">
        <f t="shared" si="10"/>
        <v>153.6</v>
      </c>
      <c r="O9" s="6">
        <f>O2*0.01</f>
        <v>153.6</v>
      </c>
      <c r="P9" s="6">
        <f t="shared" ref="P9:U9" si="11">P2*0.01</f>
        <v>19.2</v>
      </c>
      <c r="Q9" s="6">
        <f t="shared" si="11"/>
        <v>19.2</v>
      </c>
      <c r="R9" s="6">
        <f t="shared" si="11"/>
        <v>19.2</v>
      </c>
      <c r="S9" s="6">
        <f t="shared" si="11"/>
        <v>25.2</v>
      </c>
      <c r="T9" s="6">
        <f t="shared" si="11"/>
        <v>18.900000000000002</v>
      </c>
      <c r="U9" s="6">
        <f t="shared" si="11"/>
        <v>18.900000000000002</v>
      </c>
      <c r="V9" s="2">
        <f>V2*0.01</f>
        <v>2190</v>
      </c>
    </row>
    <row r="10" spans="1:22" ht="21.95" customHeight="1" x14ac:dyDescent="0.25">
      <c r="A10" s="5" t="s">
        <v>7</v>
      </c>
      <c r="B10" s="6">
        <f>B2*0.01</f>
        <v>84</v>
      </c>
      <c r="C10" s="6">
        <f t="shared" ref="C10:F10" si="12">C2*0.01</f>
        <v>84</v>
      </c>
      <c r="D10" s="6">
        <f t="shared" si="12"/>
        <v>126</v>
      </c>
      <c r="E10" s="6">
        <f t="shared" si="12"/>
        <v>210</v>
      </c>
      <c r="F10" s="6">
        <f t="shared" si="12"/>
        <v>84</v>
      </c>
      <c r="G10" s="6">
        <f t="shared" ref="G10:N10" si="13">G2*0.01</f>
        <v>168</v>
      </c>
      <c r="H10" s="6">
        <f t="shared" si="13"/>
        <v>147</v>
      </c>
      <c r="I10" s="6">
        <f t="shared" si="13"/>
        <v>75.600000000000009</v>
      </c>
      <c r="J10" s="6">
        <f t="shared" si="13"/>
        <v>42</v>
      </c>
      <c r="K10" s="6">
        <f t="shared" si="13"/>
        <v>504</v>
      </c>
      <c r="L10" s="6">
        <f t="shared" si="13"/>
        <v>84</v>
      </c>
      <c r="M10" s="6">
        <f t="shared" si="13"/>
        <v>153.6</v>
      </c>
      <c r="N10" s="6">
        <f t="shared" si="13"/>
        <v>153.6</v>
      </c>
      <c r="O10" s="6">
        <f>O2*0.01</f>
        <v>153.6</v>
      </c>
      <c r="P10" s="6">
        <f t="shared" ref="P10:U10" si="14">P2*0.01</f>
        <v>19.2</v>
      </c>
      <c r="Q10" s="6">
        <f t="shared" si="14"/>
        <v>19.2</v>
      </c>
      <c r="R10" s="6">
        <f t="shared" si="14"/>
        <v>19.2</v>
      </c>
      <c r="S10" s="6">
        <f t="shared" si="14"/>
        <v>25.2</v>
      </c>
      <c r="T10" s="6">
        <f t="shared" si="14"/>
        <v>18.900000000000002</v>
      </c>
      <c r="U10" s="6">
        <f t="shared" si="14"/>
        <v>18.900000000000002</v>
      </c>
      <c r="V10" s="2">
        <f>V2*0.01</f>
        <v>2190</v>
      </c>
    </row>
    <row r="11" spans="1:22" ht="21.95" customHeight="1" x14ac:dyDescent="0.25">
      <c r="A11" s="5" t="s">
        <v>8</v>
      </c>
      <c r="B11" s="6">
        <f>B2*0.01</f>
        <v>84</v>
      </c>
      <c r="C11" s="6">
        <f t="shared" ref="C11:F11" si="15">C2*0.01</f>
        <v>84</v>
      </c>
      <c r="D11" s="6">
        <f t="shared" si="15"/>
        <v>126</v>
      </c>
      <c r="E11" s="6">
        <f t="shared" si="15"/>
        <v>210</v>
      </c>
      <c r="F11" s="6">
        <f t="shared" si="15"/>
        <v>84</v>
      </c>
      <c r="G11" s="6">
        <f t="shared" ref="G11:N11" si="16">G2*0.01</f>
        <v>168</v>
      </c>
      <c r="H11" s="6">
        <f t="shared" si="16"/>
        <v>147</v>
      </c>
      <c r="I11" s="6">
        <f t="shared" si="16"/>
        <v>75.600000000000009</v>
      </c>
      <c r="J11" s="6">
        <f t="shared" si="16"/>
        <v>42</v>
      </c>
      <c r="K11" s="6">
        <f t="shared" si="16"/>
        <v>504</v>
      </c>
      <c r="L11" s="6">
        <f t="shared" si="16"/>
        <v>84</v>
      </c>
      <c r="M11" s="6">
        <f t="shared" si="16"/>
        <v>153.6</v>
      </c>
      <c r="N11" s="6">
        <f t="shared" si="16"/>
        <v>153.6</v>
      </c>
      <c r="O11" s="6">
        <f>O2*0.01</f>
        <v>153.6</v>
      </c>
      <c r="P11" s="6">
        <f t="shared" ref="P11:U11" si="17">P2*0.01</f>
        <v>19.2</v>
      </c>
      <c r="Q11" s="6">
        <f t="shared" si="17"/>
        <v>19.2</v>
      </c>
      <c r="R11" s="6">
        <f t="shared" si="17"/>
        <v>19.2</v>
      </c>
      <c r="S11" s="6">
        <f t="shared" si="17"/>
        <v>25.2</v>
      </c>
      <c r="T11" s="6">
        <f t="shared" si="17"/>
        <v>18.900000000000002</v>
      </c>
      <c r="U11" s="6">
        <f t="shared" si="17"/>
        <v>18.900000000000002</v>
      </c>
      <c r="V11" s="2">
        <f>V2*0.01</f>
        <v>2190</v>
      </c>
    </row>
    <row r="12" spans="1:22" ht="21.95" customHeight="1" x14ac:dyDescent="0.25">
      <c r="A12" s="5" t="s">
        <v>9</v>
      </c>
      <c r="B12" s="6">
        <f>B2*0.025</f>
        <v>210</v>
      </c>
      <c r="C12" s="6">
        <f t="shared" ref="C12:F12" si="18">C2*0.025</f>
        <v>210</v>
      </c>
      <c r="D12" s="6">
        <f t="shared" si="18"/>
        <v>315</v>
      </c>
      <c r="E12" s="6">
        <f t="shared" si="18"/>
        <v>525</v>
      </c>
      <c r="F12" s="6">
        <f t="shared" si="18"/>
        <v>210</v>
      </c>
      <c r="G12" s="6">
        <f t="shared" ref="G12:N12" si="19">G2*0.025</f>
        <v>420</v>
      </c>
      <c r="H12" s="6">
        <f t="shared" si="19"/>
        <v>367.5</v>
      </c>
      <c r="I12" s="6">
        <f t="shared" si="19"/>
        <v>189</v>
      </c>
      <c r="J12" s="6">
        <f t="shared" si="19"/>
        <v>105</v>
      </c>
      <c r="K12" s="6">
        <f t="shared" si="19"/>
        <v>1260</v>
      </c>
      <c r="L12" s="6">
        <f t="shared" si="19"/>
        <v>210</v>
      </c>
      <c r="M12" s="6">
        <f t="shared" si="19"/>
        <v>384</v>
      </c>
      <c r="N12" s="6">
        <f t="shared" si="19"/>
        <v>384</v>
      </c>
      <c r="O12" s="6">
        <f>O2*0.025</f>
        <v>384</v>
      </c>
      <c r="P12" s="6">
        <f t="shared" ref="P12:U12" si="20">P2*0.025</f>
        <v>48</v>
      </c>
      <c r="Q12" s="6">
        <f t="shared" si="20"/>
        <v>48</v>
      </c>
      <c r="R12" s="6">
        <f t="shared" si="20"/>
        <v>48</v>
      </c>
      <c r="S12" s="6">
        <f t="shared" si="20"/>
        <v>63</v>
      </c>
      <c r="T12" s="6">
        <f t="shared" si="20"/>
        <v>47.25</v>
      </c>
      <c r="U12" s="6">
        <f t="shared" si="20"/>
        <v>47.25</v>
      </c>
      <c r="V12" s="2">
        <f>V2*0.025</f>
        <v>5475</v>
      </c>
    </row>
    <row r="13" spans="1:22" ht="21.95" customHeight="1" x14ac:dyDescent="0.25">
      <c r="A13" s="5" t="s">
        <v>10</v>
      </c>
      <c r="B13" s="6">
        <f>B2*0.03</f>
        <v>252</v>
      </c>
      <c r="C13" s="6">
        <f t="shared" ref="C13:F13" si="21">C2*0.03</f>
        <v>252</v>
      </c>
      <c r="D13" s="6">
        <f t="shared" si="21"/>
        <v>378</v>
      </c>
      <c r="E13" s="6">
        <f t="shared" si="21"/>
        <v>630</v>
      </c>
      <c r="F13" s="6">
        <f t="shared" si="21"/>
        <v>252</v>
      </c>
      <c r="G13" s="6">
        <f t="shared" ref="G13:N13" si="22">G2*0.03</f>
        <v>504</v>
      </c>
      <c r="H13" s="6">
        <f t="shared" si="22"/>
        <v>441</v>
      </c>
      <c r="I13" s="6">
        <f t="shared" si="22"/>
        <v>226.79999999999998</v>
      </c>
      <c r="J13" s="6">
        <f t="shared" si="22"/>
        <v>126</v>
      </c>
      <c r="K13" s="6">
        <f t="shared" si="22"/>
        <v>1512</v>
      </c>
      <c r="L13" s="6">
        <f t="shared" si="22"/>
        <v>252</v>
      </c>
      <c r="M13" s="6">
        <f t="shared" si="22"/>
        <v>460.79999999999995</v>
      </c>
      <c r="N13" s="6">
        <f t="shared" si="22"/>
        <v>460.79999999999995</v>
      </c>
      <c r="O13" s="6">
        <f>O2*0.03</f>
        <v>460.79999999999995</v>
      </c>
      <c r="P13" s="6">
        <f t="shared" ref="P13:U13" si="23">P2*0.03</f>
        <v>57.599999999999994</v>
      </c>
      <c r="Q13" s="6">
        <f t="shared" si="23"/>
        <v>57.599999999999994</v>
      </c>
      <c r="R13" s="6">
        <f t="shared" si="23"/>
        <v>57.599999999999994</v>
      </c>
      <c r="S13" s="6">
        <f t="shared" si="23"/>
        <v>75.599999999999994</v>
      </c>
      <c r="T13" s="6">
        <f t="shared" si="23"/>
        <v>56.699999999999996</v>
      </c>
      <c r="U13" s="6">
        <f t="shared" si="23"/>
        <v>56.699999999999996</v>
      </c>
      <c r="V13" s="2">
        <f>V2*0.03</f>
        <v>6570</v>
      </c>
    </row>
    <row r="14" spans="1:22" ht="21.95" customHeight="1" x14ac:dyDescent="0.25">
      <c r="A14" s="5" t="s">
        <v>11</v>
      </c>
      <c r="B14" s="6">
        <f>B2*0.035</f>
        <v>294</v>
      </c>
      <c r="C14" s="6">
        <f t="shared" ref="C14:F14" si="24">C2*0.035</f>
        <v>294</v>
      </c>
      <c r="D14" s="6">
        <f t="shared" si="24"/>
        <v>441.00000000000006</v>
      </c>
      <c r="E14" s="6">
        <f t="shared" si="24"/>
        <v>735.00000000000011</v>
      </c>
      <c r="F14" s="6">
        <f t="shared" si="24"/>
        <v>294</v>
      </c>
      <c r="G14" s="6">
        <f t="shared" ref="G14:N14" si="25">G2*0.035</f>
        <v>588</v>
      </c>
      <c r="H14" s="6">
        <f t="shared" si="25"/>
        <v>514.5</v>
      </c>
      <c r="I14" s="6">
        <f t="shared" si="25"/>
        <v>264.60000000000002</v>
      </c>
      <c r="J14" s="6">
        <f t="shared" si="25"/>
        <v>147</v>
      </c>
      <c r="K14" s="6">
        <f t="shared" si="25"/>
        <v>1764.0000000000002</v>
      </c>
      <c r="L14" s="6">
        <f t="shared" si="25"/>
        <v>294</v>
      </c>
      <c r="M14" s="6">
        <f t="shared" si="25"/>
        <v>537.6</v>
      </c>
      <c r="N14" s="6">
        <f t="shared" si="25"/>
        <v>537.6</v>
      </c>
      <c r="O14" s="6">
        <f>O2*0.035</f>
        <v>537.6</v>
      </c>
      <c r="P14" s="6">
        <f t="shared" ref="P14:U14" si="26">P2*0.035</f>
        <v>67.2</v>
      </c>
      <c r="Q14" s="6">
        <f t="shared" si="26"/>
        <v>67.2</v>
      </c>
      <c r="R14" s="6">
        <f t="shared" si="26"/>
        <v>67.2</v>
      </c>
      <c r="S14" s="6">
        <f t="shared" si="26"/>
        <v>88.2</v>
      </c>
      <c r="T14" s="6">
        <f t="shared" si="26"/>
        <v>66.150000000000006</v>
      </c>
      <c r="U14" s="6">
        <f t="shared" si="26"/>
        <v>66.150000000000006</v>
      </c>
      <c r="V14" s="2">
        <f>V2*0.035</f>
        <v>7665.0000000000009</v>
      </c>
    </row>
    <row r="15" spans="1:22" ht="21.95" customHeight="1" x14ac:dyDescent="0.25">
      <c r="A15" s="5" t="s">
        <v>12</v>
      </c>
      <c r="B15" s="6">
        <f>B2*0.04</f>
        <v>336</v>
      </c>
      <c r="C15" s="6">
        <f t="shared" ref="C15:F15" si="27">C2*0.04</f>
        <v>336</v>
      </c>
      <c r="D15" s="6">
        <f t="shared" si="27"/>
        <v>504</v>
      </c>
      <c r="E15" s="6">
        <f t="shared" si="27"/>
        <v>840</v>
      </c>
      <c r="F15" s="6">
        <f t="shared" si="27"/>
        <v>336</v>
      </c>
      <c r="G15" s="6">
        <f t="shared" ref="G15:N15" si="28">G2*0.04</f>
        <v>672</v>
      </c>
      <c r="H15" s="6">
        <f t="shared" si="28"/>
        <v>588</v>
      </c>
      <c r="I15" s="6">
        <f t="shared" si="28"/>
        <v>302.40000000000003</v>
      </c>
      <c r="J15" s="6">
        <f t="shared" si="28"/>
        <v>168</v>
      </c>
      <c r="K15" s="6">
        <f t="shared" si="28"/>
        <v>2016</v>
      </c>
      <c r="L15" s="6">
        <f t="shared" si="28"/>
        <v>336</v>
      </c>
      <c r="M15" s="6">
        <f t="shared" si="28"/>
        <v>614.4</v>
      </c>
      <c r="N15" s="6">
        <f t="shared" si="28"/>
        <v>614.4</v>
      </c>
      <c r="O15" s="6">
        <f>O2*0.04</f>
        <v>614.4</v>
      </c>
      <c r="P15" s="6">
        <f t="shared" ref="P15:U15" si="29">P2*0.04</f>
        <v>76.8</v>
      </c>
      <c r="Q15" s="6">
        <f t="shared" si="29"/>
        <v>76.8</v>
      </c>
      <c r="R15" s="6">
        <f t="shared" si="29"/>
        <v>76.8</v>
      </c>
      <c r="S15" s="6">
        <f t="shared" si="29"/>
        <v>100.8</v>
      </c>
      <c r="T15" s="6">
        <f t="shared" si="29"/>
        <v>75.600000000000009</v>
      </c>
      <c r="U15" s="6">
        <f t="shared" si="29"/>
        <v>75.600000000000009</v>
      </c>
      <c r="V15" s="2">
        <f>V2*0.04</f>
        <v>8760</v>
      </c>
    </row>
    <row r="16" spans="1:22" ht="21.95" customHeight="1" x14ac:dyDescent="0.25">
      <c r="A16" s="5" t="s">
        <v>13</v>
      </c>
      <c r="B16" s="6">
        <f>B2*0.045</f>
        <v>378</v>
      </c>
      <c r="C16" s="6">
        <f t="shared" ref="C16:F16" si="30">C2*0.045</f>
        <v>378</v>
      </c>
      <c r="D16" s="6">
        <f t="shared" si="30"/>
        <v>567</v>
      </c>
      <c r="E16" s="6">
        <f t="shared" si="30"/>
        <v>945</v>
      </c>
      <c r="F16" s="6">
        <f t="shared" si="30"/>
        <v>378</v>
      </c>
      <c r="G16" s="6">
        <f t="shared" ref="G16:N16" si="31">G2*0.045</f>
        <v>756</v>
      </c>
      <c r="H16" s="6">
        <f t="shared" si="31"/>
        <v>661.5</v>
      </c>
      <c r="I16" s="6">
        <f t="shared" si="31"/>
        <v>340.2</v>
      </c>
      <c r="J16" s="6">
        <f t="shared" si="31"/>
        <v>189</v>
      </c>
      <c r="K16" s="6">
        <f t="shared" si="31"/>
        <v>2268</v>
      </c>
      <c r="L16" s="6">
        <f t="shared" si="31"/>
        <v>378</v>
      </c>
      <c r="M16" s="6">
        <f t="shared" si="31"/>
        <v>691.19999999999993</v>
      </c>
      <c r="N16" s="6">
        <f t="shared" si="31"/>
        <v>691.19999999999993</v>
      </c>
      <c r="O16" s="6">
        <f>O2*0.045</f>
        <v>691.19999999999993</v>
      </c>
      <c r="P16" s="6">
        <f t="shared" ref="P16:U16" si="32">P2*0.045</f>
        <v>86.399999999999991</v>
      </c>
      <c r="Q16" s="6">
        <f t="shared" si="32"/>
        <v>86.399999999999991</v>
      </c>
      <c r="R16" s="6">
        <f t="shared" si="32"/>
        <v>86.399999999999991</v>
      </c>
      <c r="S16" s="6">
        <f t="shared" si="32"/>
        <v>113.39999999999999</v>
      </c>
      <c r="T16" s="6">
        <f t="shared" si="32"/>
        <v>85.05</v>
      </c>
      <c r="U16" s="6">
        <f t="shared" si="32"/>
        <v>85.05</v>
      </c>
      <c r="V16" s="2">
        <f>V2*0.045</f>
        <v>9855</v>
      </c>
    </row>
    <row r="17" spans="1:22" ht="21.95" customHeight="1" x14ac:dyDescent="0.25">
      <c r="A17" s="5" t="s">
        <v>14</v>
      </c>
      <c r="B17" s="6">
        <f>B2*0.05</f>
        <v>420</v>
      </c>
      <c r="C17" s="6">
        <f t="shared" ref="C17:F17" si="33">C2*0.05</f>
        <v>420</v>
      </c>
      <c r="D17" s="6">
        <f t="shared" si="33"/>
        <v>630</v>
      </c>
      <c r="E17" s="6">
        <f t="shared" si="33"/>
        <v>1050</v>
      </c>
      <c r="F17" s="6">
        <f t="shared" si="33"/>
        <v>420</v>
      </c>
      <c r="G17" s="6">
        <f t="shared" ref="G17:N17" si="34">G2*0.05</f>
        <v>840</v>
      </c>
      <c r="H17" s="6">
        <f t="shared" si="34"/>
        <v>735</v>
      </c>
      <c r="I17" s="6">
        <f t="shared" si="34"/>
        <v>378</v>
      </c>
      <c r="J17" s="6">
        <f t="shared" si="34"/>
        <v>210</v>
      </c>
      <c r="K17" s="6">
        <f t="shared" si="34"/>
        <v>2520</v>
      </c>
      <c r="L17" s="6">
        <f t="shared" si="34"/>
        <v>420</v>
      </c>
      <c r="M17" s="6">
        <f t="shared" si="34"/>
        <v>768</v>
      </c>
      <c r="N17" s="6">
        <f t="shared" si="34"/>
        <v>768</v>
      </c>
      <c r="O17" s="6">
        <f>O2*0.05</f>
        <v>768</v>
      </c>
      <c r="P17" s="6">
        <f t="shared" ref="P17:U17" si="35">P2*0.05</f>
        <v>96</v>
      </c>
      <c r="Q17" s="6">
        <f t="shared" si="35"/>
        <v>96</v>
      </c>
      <c r="R17" s="6">
        <f t="shared" si="35"/>
        <v>96</v>
      </c>
      <c r="S17" s="6">
        <f t="shared" si="35"/>
        <v>126</v>
      </c>
      <c r="T17" s="6">
        <f t="shared" si="35"/>
        <v>94.5</v>
      </c>
      <c r="U17" s="6">
        <f t="shared" si="35"/>
        <v>94.5</v>
      </c>
      <c r="V17" s="2">
        <f>V2*0.05</f>
        <v>10950</v>
      </c>
    </row>
    <row r="18" spans="1:22" ht="21.95" customHeight="1" x14ac:dyDescent="0.25">
      <c r="A18" s="5" t="s">
        <v>15</v>
      </c>
      <c r="B18" s="6">
        <f>B2*0.055</f>
        <v>462</v>
      </c>
      <c r="C18" s="6">
        <f t="shared" ref="C18:F18" si="36">C2*0.055</f>
        <v>462</v>
      </c>
      <c r="D18" s="6">
        <f t="shared" si="36"/>
        <v>693</v>
      </c>
      <c r="E18" s="6">
        <f t="shared" si="36"/>
        <v>1155</v>
      </c>
      <c r="F18" s="6">
        <f t="shared" si="36"/>
        <v>462</v>
      </c>
      <c r="G18" s="6">
        <f t="shared" ref="G18:N18" si="37">G2*0.055</f>
        <v>924</v>
      </c>
      <c r="H18" s="6">
        <f t="shared" si="37"/>
        <v>808.5</v>
      </c>
      <c r="I18" s="6">
        <f t="shared" si="37"/>
        <v>415.8</v>
      </c>
      <c r="J18" s="6">
        <f t="shared" si="37"/>
        <v>231</v>
      </c>
      <c r="K18" s="6">
        <f t="shared" si="37"/>
        <v>2772</v>
      </c>
      <c r="L18" s="6">
        <f t="shared" si="37"/>
        <v>462</v>
      </c>
      <c r="M18" s="6">
        <f t="shared" si="37"/>
        <v>844.8</v>
      </c>
      <c r="N18" s="6">
        <f t="shared" si="37"/>
        <v>844.8</v>
      </c>
      <c r="O18" s="6">
        <f>O2*0.055</f>
        <v>844.8</v>
      </c>
      <c r="P18" s="6">
        <f t="shared" ref="P18:U18" si="38">P2*0.055</f>
        <v>105.6</v>
      </c>
      <c r="Q18" s="6">
        <f t="shared" si="38"/>
        <v>105.6</v>
      </c>
      <c r="R18" s="6">
        <f t="shared" si="38"/>
        <v>105.6</v>
      </c>
      <c r="S18" s="6">
        <f t="shared" si="38"/>
        <v>138.6</v>
      </c>
      <c r="T18" s="6">
        <f t="shared" si="38"/>
        <v>103.95</v>
      </c>
      <c r="U18" s="6">
        <f t="shared" si="38"/>
        <v>103.95</v>
      </c>
      <c r="V18" s="2">
        <f>V2*0.055</f>
        <v>12045</v>
      </c>
    </row>
    <row r="19" spans="1:22" ht="21.95" customHeight="1" x14ac:dyDescent="0.25">
      <c r="A19" s="5" t="s">
        <v>16</v>
      </c>
      <c r="B19" s="6">
        <f>B2*0.06</f>
        <v>504</v>
      </c>
      <c r="C19" s="6">
        <f t="shared" ref="C19:F19" si="39">C2*0.06</f>
        <v>504</v>
      </c>
      <c r="D19" s="6">
        <f t="shared" si="39"/>
        <v>756</v>
      </c>
      <c r="E19" s="6">
        <f t="shared" si="39"/>
        <v>1260</v>
      </c>
      <c r="F19" s="6">
        <f t="shared" si="39"/>
        <v>504</v>
      </c>
      <c r="G19" s="6">
        <f t="shared" ref="G19:N19" si="40">G2*0.06</f>
        <v>1008</v>
      </c>
      <c r="H19" s="6">
        <f t="shared" si="40"/>
        <v>882</v>
      </c>
      <c r="I19" s="6">
        <f t="shared" si="40"/>
        <v>453.59999999999997</v>
      </c>
      <c r="J19" s="6">
        <f t="shared" si="40"/>
        <v>252</v>
      </c>
      <c r="K19" s="6">
        <f t="shared" si="40"/>
        <v>3024</v>
      </c>
      <c r="L19" s="6">
        <f t="shared" si="40"/>
        <v>504</v>
      </c>
      <c r="M19" s="6">
        <f t="shared" si="40"/>
        <v>921.59999999999991</v>
      </c>
      <c r="N19" s="6">
        <f t="shared" si="40"/>
        <v>921.59999999999991</v>
      </c>
      <c r="O19" s="6">
        <f>O2*0.06</f>
        <v>921.59999999999991</v>
      </c>
      <c r="P19" s="6">
        <f t="shared" ref="P19:U19" si="41">P2*0.06</f>
        <v>115.19999999999999</v>
      </c>
      <c r="Q19" s="6">
        <f t="shared" si="41"/>
        <v>115.19999999999999</v>
      </c>
      <c r="R19" s="6">
        <f t="shared" si="41"/>
        <v>115.19999999999999</v>
      </c>
      <c r="S19" s="6">
        <f t="shared" si="41"/>
        <v>151.19999999999999</v>
      </c>
      <c r="T19" s="6">
        <f t="shared" si="41"/>
        <v>113.39999999999999</v>
      </c>
      <c r="U19" s="6">
        <f t="shared" si="41"/>
        <v>113.39999999999999</v>
      </c>
      <c r="V19" s="2">
        <f>V2*0.06</f>
        <v>13140</v>
      </c>
    </row>
    <row r="20" spans="1:22" ht="21.95" customHeight="1" x14ac:dyDescent="0.25">
      <c r="A20" s="5" t="s">
        <v>17</v>
      </c>
      <c r="B20" s="6">
        <f>B2*0.065</f>
        <v>546</v>
      </c>
      <c r="C20" s="6">
        <f t="shared" ref="C20:F20" si="42">C2*0.065</f>
        <v>546</v>
      </c>
      <c r="D20" s="6">
        <f t="shared" si="42"/>
        <v>819</v>
      </c>
      <c r="E20" s="6">
        <f t="shared" si="42"/>
        <v>1365</v>
      </c>
      <c r="F20" s="6">
        <f t="shared" si="42"/>
        <v>546</v>
      </c>
      <c r="G20" s="6">
        <f t="shared" ref="G20:N20" si="43">G2*0.065</f>
        <v>1092</v>
      </c>
      <c r="H20" s="6">
        <f t="shared" si="43"/>
        <v>955.5</v>
      </c>
      <c r="I20" s="6">
        <f t="shared" si="43"/>
        <v>491.40000000000003</v>
      </c>
      <c r="J20" s="6">
        <f t="shared" si="43"/>
        <v>273</v>
      </c>
      <c r="K20" s="6">
        <f t="shared" si="43"/>
        <v>3276</v>
      </c>
      <c r="L20" s="6">
        <f t="shared" si="43"/>
        <v>546</v>
      </c>
      <c r="M20" s="6">
        <f t="shared" si="43"/>
        <v>998.40000000000009</v>
      </c>
      <c r="N20" s="6">
        <f t="shared" si="43"/>
        <v>998.40000000000009</v>
      </c>
      <c r="O20" s="6">
        <f>O2*0.065</f>
        <v>998.40000000000009</v>
      </c>
      <c r="P20" s="6">
        <f t="shared" ref="P20:U20" si="44">P2*0.065</f>
        <v>124.80000000000001</v>
      </c>
      <c r="Q20" s="6">
        <f t="shared" si="44"/>
        <v>124.80000000000001</v>
      </c>
      <c r="R20" s="6">
        <f t="shared" si="44"/>
        <v>124.80000000000001</v>
      </c>
      <c r="S20" s="6">
        <f t="shared" si="44"/>
        <v>163.80000000000001</v>
      </c>
      <c r="T20" s="6">
        <f t="shared" si="44"/>
        <v>122.85000000000001</v>
      </c>
      <c r="U20" s="6">
        <f t="shared" si="44"/>
        <v>122.85000000000001</v>
      </c>
      <c r="V20" s="2">
        <f>V2*0.065</f>
        <v>14235</v>
      </c>
    </row>
    <row r="21" spans="1:22" ht="21.95" customHeight="1" x14ac:dyDescent="0.25">
      <c r="A21" s="5" t="s">
        <v>18</v>
      </c>
      <c r="B21" s="6">
        <f>B2*0.07</f>
        <v>588</v>
      </c>
      <c r="C21" s="6">
        <f t="shared" ref="C21:F21" si="45">C2*0.07</f>
        <v>588</v>
      </c>
      <c r="D21" s="6">
        <f t="shared" si="45"/>
        <v>882.00000000000011</v>
      </c>
      <c r="E21" s="6">
        <f t="shared" si="45"/>
        <v>1470.0000000000002</v>
      </c>
      <c r="F21" s="6">
        <f t="shared" si="45"/>
        <v>588</v>
      </c>
      <c r="G21" s="6">
        <f t="shared" ref="G21:N21" si="46">G2*0.07</f>
        <v>1176</v>
      </c>
      <c r="H21" s="6">
        <f t="shared" si="46"/>
        <v>1029</v>
      </c>
      <c r="I21" s="6">
        <f t="shared" si="46"/>
        <v>529.20000000000005</v>
      </c>
      <c r="J21" s="6">
        <f t="shared" si="46"/>
        <v>294</v>
      </c>
      <c r="K21" s="6">
        <f t="shared" si="46"/>
        <v>3528.0000000000005</v>
      </c>
      <c r="L21" s="6">
        <f t="shared" si="46"/>
        <v>588</v>
      </c>
      <c r="M21" s="6">
        <f t="shared" si="46"/>
        <v>1075.2</v>
      </c>
      <c r="N21" s="6">
        <f t="shared" si="46"/>
        <v>1075.2</v>
      </c>
      <c r="O21" s="6">
        <f>O2*0.07</f>
        <v>1075.2</v>
      </c>
      <c r="P21" s="6">
        <f t="shared" ref="P21:U21" si="47">P2*0.07</f>
        <v>134.4</v>
      </c>
      <c r="Q21" s="6">
        <f t="shared" si="47"/>
        <v>134.4</v>
      </c>
      <c r="R21" s="6">
        <f t="shared" si="47"/>
        <v>134.4</v>
      </c>
      <c r="S21" s="6">
        <f t="shared" si="47"/>
        <v>176.4</v>
      </c>
      <c r="T21" s="6">
        <f t="shared" si="47"/>
        <v>132.30000000000001</v>
      </c>
      <c r="U21" s="6">
        <f t="shared" si="47"/>
        <v>132.30000000000001</v>
      </c>
      <c r="V21" s="2">
        <f>V2*0.07</f>
        <v>15330.000000000002</v>
      </c>
    </row>
    <row r="22" spans="1:22" ht="21.95" customHeight="1" x14ac:dyDescent="0.25">
      <c r="A22" s="5" t="s">
        <v>19</v>
      </c>
      <c r="B22" s="6">
        <f>B2*0.085</f>
        <v>714</v>
      </c>
      <c r="C22" s="6">
        <f t="shared" ref="C22:F22" si="48">C2*0.085</f>
        <v>714</v>
      </c>
      <c r="D22" s="6">
        <f t="shared" si="48"/>
        <v>1071</v>
      </c>
      <c r="E22" s="6">
        <f t="shared" si="48"/>
        <v>1785.0000000000002</v>
      </c>
      <c r="F22" s="6">
        <f t="shared" si="48"/>
        <v>714</v>
      </c>
      <c r="G22" s="6">
        <f t="shared" ref="G22:N22" si="49">G2*0.085</f>
        <v>1428</v>
      </c>
      <c r="H22" s="6">
        <f t="shared" si="49"/>
        <v>1249.5</v>
      </c>
      <c r="I22" s="6">
        <f t="shared" si="49"/>
        <v>642.6</v>
      </c>
      <c r="J22" s="6">
        <f t="shared" si="49"/>
        <v>357</v>
      </c>
      <c r="K22" s="6">
        <f t="shared" si="49"/>
        <v>4284</v>
      </c>
      <c r="L22" s="6">
        <f t="shared" si="49"/>
        <v>714</v>
      </c>
      <c r="M22" s="6">
        <f t="shared" si="49"/>
        <v>1305.6000000000001</v>
      </c>
      <c r="N22" s="6">
        <f t="shared" si="49"/>
        <v>1305.6000000000001</v>
      </c>
      <c r="O22" s="6">
        <f>O2*0.085</f>
        <v>1305.6000000000001</v>
      </c>
      <c r="P22" s="6">
        <f t="shared" ref="P22:U22" si="50">P2*0.085</f>
        <v>163.20000000000002</v>
      </c>
      <c r="Q22" s="6">
        <f t="shared" si="50"/>
        <v>163.20000000000002</v>
      </c>
      <c r="R22" s="6">
        <f t="shared" si="50"/>
        <v>163.20000000000002</v>
      </c>
      <c r="S22" s="6">
        <f t="shared" si="50"/>
        <v>214.20000000000002</v>
      </c>
      <c r="T22" s="6">
        <f t="shared" si="50"/>
        <v>160.65</v>
      </c>
      <c r="U22" s="6">
        <f t="shared" si="50"/>
        <v>160.65</v>
      </c>
      <c r="V22" s="2">
        <f>V2*0.085</f>
        <v>18615</v>
      </c>
    </row>
    <row r="23" spans="1:22" ht="21.95" customHeight="1" x14ac:dyDescent="0.25">
      <c r="A23" s="5" t="s">
        <v>20</v>
      </c>
      <c r="B23" s="6">
        <f>B2*0.09</f>
        <v>756</v>
      </c>
      <c r="C23" s="6">
        <f t="shared" ref="C23:F23" si="51">C2*0.09</f>
        <v>756</v>
      </c>
      <c r="D23" s="6">
        <f t="shared" si="51"/>
        <v>1134</v>
      </c>
      <c r="E23" s="6">
        <f t="shared" si="51"/>
        <v>1890</v>
      </c>
      <c r="F23" s="6">
        <f t="shared" si="51"/>
        <v>756</v>
      </c>
      <c r="G23" s="6">
        <f t="shared" ref="G23:N23" si="52">G2*0.09</f>
        <v>1512</v>
      </c>
      <c r="H23" s="6">
        <f t="shared" si="52"/>
        <v>1323</v>
      </c>
      <c r="I23" s="6">
        <f t="shared" si="52"/>
        <v>680.4</v>
      </c>
      <c r="J23" s="6">
        <f t="shared" si="52"/>
        <v>378</v>
      </c>
      <c r="K23" s="6">
        <f t="shared" si="52"/>
        <v>4536</v>
      </c>
      <c r="L23" s="6">
        <f t="shared" si="52"/>
        <v>756</v>
      </c>
      <c r="M23" s="6">
        <f t="shared" si="52"/>
        <v>1382.3999999999999</v>
      </c>
      <c r="N23" s="6">
        <f t="shared" si="52"/>
        <v>1382.3999999999999</v>
      </c>
      <c r="O23" s="6">
        <f>O2*0.09</f>
        <v>1382.3999999999999</v>
      </c>
      <c r="P23" s="6">
        <f t="shared" ref="P23:U23" si="53">P2*0.09</f>
        <v>172.79999999999998</v>
      </c>
      <c r="Q23" s="6">
        <f t="shared" si="53"/>
        <v>172.79999999999998</v>
      </c>
      <c r="R23" s="6">
        <f t="shared" si="53"/>
        <v>172.79999999999998</v>
      </c>
      <c r="S23" s="6">
        <f t="shared" si="53"/>
        <v>226.79999999999998</v>
      </c>
      <c r="T23" s="6">
        <f t="shared" si="53"/>
        <v>170.1</v>
      </c>
      <c r="U23" s="6">
        <f t="shared" si="53"/>
        <v>170.1</v>
      </c>
      <c r="V23" s="2">
        <f>V2*0.09</f>
        <v>19710</v>
      </c>
    </row>
    <row r="24" spans="1:22" ht="21.95" customHeight="1" x14ac:dyDescent="0.25">
      <c r="A24" s="5" t="s">
        <v>21</v>
      </c>
      <c r="B24" s="6">
        <f>B2*0.095</f>
        <v>798</v>
      </c>
      <c r="C24" s="6">
        <f t="shared" ref="C24:F24" si="54">C2*0.095</f>
        <v>798</v>
      </c>
      <c r="D24" s="6">
        <f t="shared" si="54"/>
        <v>1197</v>
      </c>
      <c r="E24" s="6">
        <f t="shared" si="54"/>
        <v>1995</v>
      </c>
      <c r="F24" s="6">
        <f t="shared" si="54"/>
        <v>798</v>
      </c>
      <c r="G24" s="6">
        <f t="shared" ref="G24:N24" si="55">G2*0.095</f>
        <v>1596</v>
      </c>
      <c r="H24" s="6">
        <f t="shared" si="55"/>
        <v>1396.5</v>
      </c>
      <c r="I24" s="6">
        <f t="shared" si="55"/>
        <v>718.2</v>
      </c>
      <c r="J24" s="6">
        <f t="shared" si="55"/>
        <v>399</v>
      </c>
      <c r="K24" s="6">
        <f t="shared" si="55"/>
        <v>4788</v>
      </c>
      <c r="L24" s="6">
        <f t="shared" si="55"/>
        <v>798</v>
      </c>
      <c r="M24" s="6">
        <f t="shared" si="55"/>
        <v>1459.2</v>
      </c>
      <c r="N24" s="6">
        <f t="shared" si="55"/>
        <v>1459.2</v>
      </c>
      <c r="O24" s="6">
        <f>O2*0.095</f>
        <v>1459.2</v>
      </c>
      <c r="P24" s="6">
        <f t="shared" ref="P24:U24" si="56">P2*0.095</f>
        <v>182.4</v>
      </c>
      <c r="Q24" s="6">
        <f t="shared" si="56"/>
        <v>182.4</v>
      </c>
      <c r="R24" s="6">
        <f t="shared" si="56"/>
        <v>182.4</v>
      </c>
      <c r="S24" s="6">
        <f t="shared" si="56"/>
        <v>239.4</v>
      </c>
      <c r="T24" s="6">
        <f t="shared" si="56"/>
        <v>179.55</v>
      </c>
      <c r="U24" s="6">
        <f t="shared" si="56"/>
        <v>179.55</v>
      </c>
      <c r="V24" s="2">
        <f>V2*0.095</f>
        <v>20805</v>
      </c>
    </row>
    <row r="25" spans="1:22" ht="21.95" customHeight="1" x14ac:dyDescent="0.25">
      <c r="A25" s="5" t="s">
        <v>22</v>
      </c>
      <c r="B25" s="6">
        <f>B2*0.1</f>
        <v>840</v>
      </c>
      <c r="C25" s="6">
        <f t="shared" ref="C25:F25" si="57">C2*0.1</f>
        <v>840</v>
      </c>
      <c r="D25" s="6">
        <f t="shared" si="57"/>
        <v>1260</v>
      </c>
      <c r="E25" s="6">
        <f t="shared" si="57"/>
        <v>2100</v>
      </c>
      <c r="F25" s="6">
        <f t="shared" si="57"/>
        <v>840</v>
      </c>
      <c r="G25" s="6">
        <f t="shared" ref="G25:N25" si="58">G2*0.1</f>
        <v>1680</v>
      </c>
      <c r="H25" s="6">
        <f t="shared" si="58"/>
        <v>1470</v>
      </c>
      <c r="I25" s="6">
        <f t="shared" si="58"/>
        <v>756</v>
      </c>
      <c r="J25" s="6">
        <f t="shared" si="58"/>
        <v>420</v>
      </c>
      <c r="K25" s="6">
        <f t="shared" si="58"/>
        <v>5040</v>
      </c>
      <c r="L25" s="6">
        <f t="shared" si="58"/>
        <v>840</v>
      </c>
      <c r="M25" s="6">
        <f t="shared" si="58"/>
        <v>1536</v>
      </c>
      <c r="N25" s="6">
        <f t="shared" si="58"/>
        <v>1536</v>
      </c>
      <c r="O25" s="6">
        <f>O2*0.1</f>
        <v>1536</v>
      </c>
      <c r="P25" s="6">
        <f t="shared" ref="P25:U25" si="59">P2*0.1</f>
        <v>192</v>
      </c>
      <c r="Q25" s="6">
        <f t="shared" si="59"/>
        <v>192</v>
      </c>
      <c r="R25" s="6">
        <f t="shared" si="59"/>
        <v>192</v>
      </c>
      <c r="S25" s="6">
        <f t="shared" si="59"/>
        <v>252</v>
      </c>
      <c r="T25" s="6">
        <f t="shared" si="59"/>
        <v>189</v>
      </c>
      <c r="U25" s="6">
        <f t="shared" si="59"/>
        <v>189</v>
      </c>
      <c r="V25" s="2">
        <f>V2*0.1</f>
        <v>21900</v>
      </c>
    </row>
    <row r="26" spans="1:22" ht="21.95" customHeight="1" x14ac:dyDescent="0.25">
      <c r="A26" s="5" t="s">
        <v>23</v>
      </c>
      <c r="B26" s="6">
        <f>B2*0.11</f>
        <v>924</v>
      </c>
      <c r="C26" s="6">
        <f t="shared" ref="C26:F26" si="60">C2*0.11</f>
        <v>924</v>
      </c>
      <c r="D26" s="6">
        <f t="shared" si="60"/>
        <v>1386</v>
      </c>
      <c r="E26" s="6">
        <f t="shared" si="60"/>
        <v>2310</v>
      </c>
      <c r="F26" s="6">
        <f t="shared" si="60"/>
        <v>924</v>
      </c>
      <c r="G26" s="6">
        <f t="shared" ref="G26:N26" si="61">G2*0.11</f>
        <v>1848</v>
      </c>
      <c r="H26" s="6">
        <f t="shared" si="61"/>
        <v>1617</v>
      </c>
      <c r="I26" s="6">
        <f t="shared" si="61"/>
        <v>831.6</v>
      </c>
      <c r="J26" s="6">
        <f t="shared" si="61"/>
        <v>462</v>
      </c>
      <c r="K26" s="6">
        <f t="shared" si="61"/>
        <v>5544</v>
      </c>
      <c r="L26" s="6">
        <f t="shared" si="61"/>
        <v>924</v>
      </c>
      <c r="M26" s="6">
        <f t="shared" si="61"/>
        <v>1689.6</v>
      </c>
      <c r="N26" s="6">
        <f t="shared" si="61"/>
        <v>1689.6</v>
      </c>
      <c r="O26" s="6">
        <f>O2*0.11</f>
        <v>1689.6</v>
      </c>
      <c r="P26" s="6">
        <f t="shared" ref="P26:U26" si="62">P2*0.11</f>
        <v>211.2</v>
      </c>
      <c r="Q26" s="6">
        <f t="shared" si="62"/>
        <v>211.2</v>
      </c>
      <c r="R26" s="6">
        <f t="shared" si="62"/>
        <v>211.2</v>
      </c>
      <c r="S26" s="6">
        <f t="shared" si="62"/>
        <v>277.2</v>
      </c>
      <c r="T26" s="6">
        <f t="shared" si="62"/>
        <v>207.9</v>
      </c>
      <c r="U26" s="6">
        <f t="shared" si="62"/>
        <v>207.9</v>
      </c>
      <c r="V26" s="2">
        <f>SUM(B26:U26)</f>
        <v>24090</v>
      </c>
    </row>
    <row r="27" spans="1:22" ht="21.95" customHeight="1" x14ac:dyDescent="0.25">
      <c r="A27" s="1" t="s">
        <v>46</v>
      </c>
      <c r="B27" s="2">
        <f>SUM(B6:B26)</f>
        <v>8400</v>
      </c>
      <c r="C27" s="2">
        <f>SUM(C6:C26)</f>
        <v>8400</v>
      </c>
      <c r="D27" s="2">
        <f>SUM(D6:D26)</f>
        <v>12600</v>
      </c>
      <c r="E27" s="2">
        <f>SUM(E6:E26)</f>
        <v>21000</v>
      </c>
      <c r="F27" s="2">
        <f>SUM(F6:F26)</f>
        <v>8400</v>
      </c>
      <c r="G27" s="2">
        <f t="shared" ref="G27" si="63">SUM(G6:G26)</f>
        <v>16800</v>
      </c>
      <c r="H27" s="2">
        <f t="shared" ref="H27" si="64">SUM(H6:H26)</f>
        <v>14700</v>
      </c>
      <c r="I27" s="2">
        <f t="shared" ref="I27" si="65">SUM(I6:I26)</f>
        <v>7560</v>
      </c>
      <c r="J27" s="2">
        <f t="shared" ref="J27" si="66">SUM(J6:J26)</f>
        <v>4200</v>
      </c>
      <c r="K27" s="2">
        <f t="shared" ref="K27" si="67">SUM(K6:K26)</f>
        <v>50400</v>
      </c>
      <c r="L27" s="2">
        <f t="shared" ref="L27" si="68">SUM(L6:L26)</f>
        <v>8400</v>
      </c>
      <c r="M27" s="2">
        <f t="shared" ref="M27" si="69">SUM(M6:M26)</f>
        <v>15360</v>
      </c>
      <c r="N27" s="2">
        <f t="shared" ref="N27" si="70">SUM(N6:N26)</f>
        <v>15360</v>
      </c>
      <c r="O27" s="2">
        <f t="shared" ref="O27" si="71">SUM(O6:O26)</f>
        <v>15360</v>
      </c>
      <c r="P27" s="2">
        <f t="shared" ref="P27" si="72">SUM(P6:P26)</f>
        <v>1920</v>
      </c>
      <c r="Q27" s="2">
        <f t="shared" ref="Q27" si="73">SUM(Q6:Q26)</f>
        <v>1920</v>
      </c>
      <c r="R27" s="2">
        <f t="shared" ref="R27" si="74">SUM(R6:R26)</f>
        <v>1920</v>
      </c>
      <c r="S27" s="2">
        <f>SUM(S6:S26)</f>
        <v>2520</v>
      </c>
      <c r="T27" s="2">
        <f t="shared" ref="T27" si="75">SUM(T6:T26)</f>
        <v>1890</v>
      </c>
      <c r="U27" s="2">
        <f t="shared" ref="U27" si="76">SUM(U6:U26)</f>
        <v>1890</v>
      </c>
      <c r="V27" s="2">
        <f>SUM(V6:V26)</f>
        <v>219000</v>
      </c>
    </row>
  </sheetData>
  <mergeCells count="1">
    <mergeCell ref="B3:V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A1:E28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2015-04-28T09:26:16Z</dcterms:created>
  <dcterms:modified xsi:type="dcterms:W3CDTF">2015-05-02T12:31:35Z</dcterms:modified>
</cp:coreProperties>
</file>